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T:\ROXX\Produktdaten\CLUSTER\Accessories\LineArray\"/>
    </mc:Choice>
  </mc:AlternateContent>
  <xr:revisionPtr revIDLastSave="0" documentId="13_ncr:1_{0AF21405-2326-4243-92DE-0FF0CEA6B285}" xr6:coauthVersionLast="47" xr6:coauthVersionMax="47" xr10:uidLastSave="{00000000-0000-0000-0000-000000000000}"/>
  <bookViews>
    <workbookView xWindow="-120" yWindow="-120" windowWidth="19440" windowHeight="15840" xr2:uid="{00000000-000D-0000-FFFF-FFFF00000000}"/>
  </bookViews>
  <sheets>
    <sheet name="Cal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F10" i="1" s="1"/>
  <c r="I9" i="1"/>
  <c r="J9" i="1" s="1"/>
  <c r="F11" i="1" l="1"/>
  <c r="G10" i="1"/>
  <c r="H10" i="1" s="1"/>
  <c r="I10" i="1" s="1"/>
  <c r="J10" i="1" s="1"/>
  <c r="F12" i="1" l="1"/>
  <c r="G11" i="1"/>
  <c r="H11" i="1" s="1"/>
  <c r="I11" i="1" s="1"/>
  <c r="J11" i="1" s="1"/>
  <c r="F13" i="1" l="1"/>
  <c r="G12" i="1"/>
  <c r="H12" i="1" s="1"/>
  <c r="I12" i="1" s="1"/>
  <c r="J12" i="1" s="1"/>
  <c r="F14" i="1" l="1"/>
  <c r="G13" i="1"/>
  <c r="H13" i="1" s="1"/>
  <c r="I13" i="1" s="1"/>
  <c r="J13" i="1" s="1"/>
  <c r="F15" i="1" l="1"/>
  <c r="G14" i="1"/>
  <c r="H14" i="1" s="1"/>
  <c r="I14" i="1" s="1"/>
  <c r="J14" i="1" s="1"/>
  <c r="F16" i="1" l="1"/>
  <c r="G15" i="1"/>
  <c r="H15" i="1" s="1"/>
  <c r="I15" i="1" s="1"/>
  <c r="J15" i="1" s="1"/>
  <c r="F17" i="1" l="1"/>
  <c r="G16" i="1"/>
  <c r="H16" i="1" s="1"/>
  <c r="I16" i="1" s="1"/>
  <c r="J16" i="1" s="1"/>
  <c r="F18" i="1" l="1"/>
  <c r="G17" i="1"/>
  <c r="H17" i="1" s="1"/>
  <c r="I17" i="1" s="1"/>
  <c r="J17" i="1" s="1"/>
  <c r="F19" i="1" l="1"/>
  <c r="G18" i="1"/>
  <c r="H18" i="1" s="1"/>
  <c r="I18" i="1" s="1"/>
  <c r="J18" i="1" s="1"/>
  <c r="F20" i="1" l="1"/>
  <c r="G19" i="1"/>
  <c r="H19" i="1" s="1"/>
  <c r="I19" i="1" s="1"/>
  <c r="J19" i="1" s="1"/>
  <c r="F21" i="1" l="1"/>
  <c r="G20" i="1"/>
  <c r="H20" i="1" s="1"/>
  <c r="I20" i="1" s="1"/>
  <c r="J20" i="1" s="1"/>
  <c r="F22" i="1" l="1"/>
  <c r="G21" i="1"/>
  <c r="H21" i="1" s="1"/>
  <c r="I21" i="1" s="1"/>
  <c r="J21" i="1" s="1"/>
  <c r="F23" i="1" l="1"/>
  <c r="G22" i="1"/>
  <c r="H22" i="1" s="1"/>
  <c r="I22" i="1" s="1"/>
  <c r="J22" i="1" s="1"/>
  <c r="F24" i="1" l="1"/>
  <c r="G23" i="1"/>
  <c r="H23" i="1" s="1"/>
  <c r="I23" i="1" s="1"/>
  <c r="J23" i="1" s="1"/>
  <c r="F25" i="1" l="1"/>
  <c r="G24" i="1"/>
  <c r="H24" i="1" s="1"/>
  <c r="I24" i="1" s="1"/>
  <c r="J24" i="1" s="1"/>
  <c r="F26" i="1" l="1"/>
  <c r="G25" i="1"/>
  <c r="H25" i="1" s="1"/>
  <c r="I25" i="1" s="1"/>
  <c r="J25" i="1" s="1"/>
  <c r="F27" i="1" l="1"/>
  <c r="G26" i="1"/>
  <c r="H26" i="1" s="1"/>
  <c r="I26" i="1" s="1"/>
  <c r="J26" i="1" s="1"/>
  <c r="F28" i="1" l="1"/>
  <c r="G28" i="1" s="1"/>
  <c r="G27" i="1"/>
  <c r="H27" i="1" s="1"/>
  <c r="I27" i="1" s="1"/>
  <c r="J27" i="1" s="1"/>
  <c r="H28" i="1" l="1"/>
  <c r="I28" i="1" s="1"/>
  <c r="J28" i="1" s="1"/>
</calcChain>
</file>

<file path=xl/sharedStrings.xml><?xml version="1.0" encoding="utf-8"?>
<sst xmlns="http://schemas.openxmlformats.org/spreadsheetml/2006/main" count="13" uniqueCount="13">
  <si>
    <t>P0</t>
  </si>
  <si>
    <t>A</t>
  </si>
  <si>
    <t>sum(theta</t>
  </si>
  <si>
    <t>sin(theta)</t>
  </si>
  <si>
    <t>Xn</t>
  </si>
  <si>
    <t>Pn</t>
  </si>
  <si>
    <t>P</t>
  </si>
  <si>
    <t>(P+P0)</t>
  </si>
  <si>
    <t>Ignore cable weight and stress</t>
  </si>
  <si>
    <t>Fixture N° / Quantity</t>
  </si>
  <si>
    <t>Angle to previous Fixture</t>
  </si>
  <si>
    <t>Fly Bar Hanging Point (X)</t>
  </si>
  <si>
    <t>Possible Angle Options: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</si>
</sst>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64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24</xdr:row>
      <xdr:rowOff>133350</xdr:rowOff>
    </xdr:from>
    <xdr:to>
      <xdr:col>10</xdr:col>
      <xdr:colOff>504825</xdr:colOff>
      <xdr:row>29</xdr:row>
      <xdr:rowOff>28575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760E757C-80A8-41B7-AEE7-1AF45ABAC2CD}"/>
            </a:ext>
          </a:extLst>
        </xdr:cNvPr>
        <xdr:cNvGrpSpPr/>
      </xdr:nvGrpSpPr>
      <xdr:grpSpPr>
        <a:xfrm>
          <a:off x="1619250" y="5086350"/>
          <a:ext cx="2647950" cy="847725"/>
          <a:chOff x="638175" y="4848225"/>
          <a:chExt cx="2466975" cy="847725"/>
        </a:xfrm>
      </xdr:grpSpPr>
      <xdr:sp macro="" textlink="">
        <xdr:nvSpPr>
          <xdr:cNvPr id="2" name="Pfeil: nach links 1">
            <a:extLst>
              <a:ext uri="{FF2B5EF4-FFF2-40B4-BE49-F238E27FC236}">
                <a16:creationId xmlns:a16="http://schemas.microsoft.com/office/drawing/2014/main" id="{CB440E0F-706F-4250-94A2-8D2F836CE93F}"/>
              </a:ext>
            </a:extLst>
          </xdr:cNvPr>
          <xdr:cNvSpPr/>
        </xdr:nvSpPr>
        <xdr:spPr>
          <a:xfrm>
            <a:off x="638175" y="4857750"/>
            <a:ext cx="2466975" cy="838200"/>
          </a:xfrm>
          <a:prstGeom prst="leftArrow">
            <a:avLst/>
          </a:prstGeom>
          <a:solidFill>
            <a:srgbClr val="FFC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A6F6579C-AF66-426C-80D7-87FF461DE1C1}"/>
              </a:ext>
            </a:extLst>
          </xdr:cNvPr>
          <xdr:cNvSpPr/>
        </xdr:nvSpPr>
        <xdr:spPr>
          <a:xfrm>
            <a:off x="1866900" y="4991100"/>
            <a:ext cx="371475" cy="314325"/>
          </a:xfrm>
          <a:prstGeom prst="rect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4" name="Ellipse 3">
            <a:extLst>
              <a:ext uri="{FF2B5EF4-FFF2-40B4-BE49-F238E27FC236}">
                <a16:creationId xmlns:a16="http://schemas.microsoft.com/office/drawing/2014/main" id="{B8D0F2AD-177C-40B3-983F-B04F5B096D72}"/>
              </a:ext>
            </a:extLst>
          </xdr:cNvPr>
          <xdr:cNvSpPr/>
        </xdr:nvSpPr>
        <xdr:spPr>
          <a:xfrm>
            <a:off x="1885950" y="5114925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5" name="Ellipse 4">
            <a:extLst>
              <a:ext uri="{FF2B5EF4-FFF2-40B4-BE49-F238E27FC236}">
                <a16:creationId xmlns:a16="http://schemas.microsoft.com/office/drawing/2014/main" id="{F5430BAA-6CE0-438C-83A6-99A6B062803D}"/>
              </a:ext>
            </a:extLst>
          </xdr:cNvPr>
          <xdr:cNvSpPr/>
        </xdr:nvSpPr>
        <xdr:spPr>
          <a:xfrm>
            <a:off x="2076450" y="5114925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896F768A-FA57-4BD1-B571-94040918B620}"/>
              </a:ext>
            </a:extLst>
          </xdr:cNvPr>
          <xdr:cNvSpPr/>
        </xdr:nvSpPr>
        <xdr:spPr>
          <a:xfrm>
            <a:off x="2266950" y="5114925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BD9DA3C7-DB8B-4F99-95E5-49F7EC387698}"/>
              </a:ext>
            </a:extLst>
          </xdr:cNvPr>
          <xdr:cNvSpPr/>
        </xdr:nvSpPr>
        <xdr:spPr>
          <a:xfrm>
            <a:off x="2447925" y="5114925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8" name="Ellipse 7">
            <a:extLst>
              <a:ext uri="{FF2B5EF4-FFF2-40B4-BE49-F238E27FC236}">
                <a16:creationId xmlns:a16="http://schemas.microsoft.com/office/drawing/2014/main" id="{851919BB-0B7C-405F-8C39-76B36452231D}"/>
              </a:ext>
            </a:extLst>
          </xdr:cNvPr>
          <xdr:cNvSpPr/>
        </xdr:nvSpPr>
        <xdr:spPr>
          <a:xfrm>
            <a:off x="1514475" y="5124450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9" name="Ellipse 8">
            <a:extLst>
              <a:ext uri="{FF2B5EF4-FFF2-40B4-BE49-F238E27FC236}">
                <a16:creationId xmlns:a16="http://schemas.microsoft.com/office/drawing/2014/main" id="{E277C316-512C-4335-AF29-63EC874849B9}"/>
              </a:ext>
            </a:extLst>
          </xdr:cNvPr>
          <xdr:cNvSpPr/>
        </xdr:nvSpPr>
        <xdr:spPr>
          <a:xfrm>
            <a:off x="1695450" y="5124450"/>
            <a:ext cx="142875" cy="142875"/>
          </a:xfrm>
          <a:prstGeom prst="ellips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0" name="Pfeil: nach oben 9">
            <a:extLst>
              <a:ext uri="{FF2B5EF4-FFF2-40B4-BE49-F238E27FC236}">
                <a16:creationId xmlns:a16="http://schemas.microsoft.com/office/drawing/2014/main" id="{26F0F687-AF18-4E23-88A5-BE8960D52C32}"/>
              </a:ext>
            </a:extLst>
          </xdr:cNvPr>
          <xdr:cNvSpPr/>
        </xdr:nvSpPr>
        <xdr:spPr>
          <a:xfrm>
            <a:off x="1981199" y="4848225"/>
            <a:ext cx="123825" cy="142875"/>
          </a:xfrm>
          <a:prstGeom prst="upArrow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E7FA01C4-8417-46BC-BB7D-09CB3456239B}"/>
              </a:ext>
            </a:extLst>
          </xdr:cNvPr>
          <xdr:cNvSpPr txBox="1"/>
        </xdr:nvSpPr>
        <xdr:spPr>
          <a:xfrm>
            <a:off x="723899" y="5143500"/>
            <a:ext cx="600075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/>
              <a:t>FRONT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910B2B4-356E-4826-B093-05DB4DB94D69}"/>
              </a:ext>
            </a:extLst>
          </xdr:cNvPr>
          <xdr:cNvSpPr txBox="1"/>
        </xdr:nvSpPr>
        <xdr:spPr>
          <a:xfrm>
            <a:off x="1838325" y="5248275"/>
            <a:ext cx="266700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100"/>
              <a:t>X</a:t>
            </a:r>
          </a:p>
        </xdr:txBody>
      </xdr:sp>
    </xdr:grpSp>
    <xdr:clientData/>
  </xdr:twoCellAnchor>
  <xdr:twoCellAnchor editAs="oneCell">
    <xdr:from>
      <xdr:col>9</xdr:col>
      <xdr:colOff>990600</xdr:colOff>
      <xdr:row>2</xdr:row>
      <xdr:rowOff>85725</xdr:rowOff>
    </xdr:from>
    <xdr:to>
      <xdr:col>12</xdr:col>
      <xdr:colOff>155840</xdr:colOff>
      <xdr:row>4</xdr:row>
      <xdr:rowOff>109714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78324C5-DFDC-4D38-881A-1EB264A1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466725"/>
          <a:ext cx="2137040" cy="404989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24</xdr:row>
      <xdr:rowOff>133350</xdr:rowOff>
    </xdr:from>
    <xdr:to>
      <xdr:col>10</xdr:col>
      <xdr:colOff>628650</xdr:colOff>
      <xdr:row>29</xdr:row>
      <xdr:rowOff>57150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1D395FC7-620B-437D-9574-889519286DC7}"/>
            </a:ext>
          </a:extLst>
        </xdr:cNvPr>
        <xdr:cNvSpPr/>
      </xdr:nvSpPr>
      <xdr:spPr>
        <a:xfrm>
          <a:off x="3790950" y="5086350"/>
          <a:ext cx="600075" cy="876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P29" sqref="P29"/>
    </sheetView>
  </sheetViews>
  <sheetFormatPr baseColWidth="10" defaultColWidth="9" defaultRowHeight="15"/>
  <cols>
    <col min="1" max="1" width="9.7109375" customWidth="1"/>
    <col min="2" max="2" width="14.7109375" customWidth="1"/>
    <col min="3" max="3" width="12.5703125" customWidth="1"/>
    <col min="4" max="4" width="10.42578125" hidden="1" customWidth="1"/>
    <col min="5" max="8" width="11.5703125" hidden="1" customWidth="1"/>
    <col min="9" max="9" width="13" hidden="1" customWidth="1"/>
    <col min="10" max="10" width="19.42578125" customWidth="1"/>
    <col min="11" max="11" width="9.7109375" customWidth="1"/>
    <col min="12" max="12" width="15.42578125" customWidth="1"/>
    <col min="13" max="13" width="9.71093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 t="s">
        <v>0</v>
      </c>
      <c r="B6" s="1">
        <v>0.6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 t="s">
        <v>1</v>
      </c>
      <c r="B7" s="1">
        <v>420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5">
      <c r="A8" s="1"/>
      <c r="B8" s="2" t="s">
        <v>9</v>
      </c>
      <c r="C8" s="2" t="s">
        <v>10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2" t="s">
        <v>11</v>
      </c>
      <c r="K8" s="4"/>
      <c r="L8" s="2" t="s">
        <v>12</v>
      </c>
      <c r="M8" s="1"/>
    </row>
    <row r="9" spans="1:13">
      <c r="A9" s="1"/>
      <c r="B9" s="5">
        <v>1</v>
      </c>
      <c r="C9" s="5">
        <v>0</v>
      </c>
      <c r="D9" s="5">
        <v>0</v>
      </c>
      <c r="E9" s="6">
        <v>0</v>
      </c>
      <c r="F9" s="6">
        <v>0</v>
      </c>
      <c r="G9" s="6">
        <v>0</v>
      </c>
      <c r="H9" s="6">
        <v>0</v>
      </c>
      <c r="I9" s="7">
        <f>(160-H9)/(2*B9+1)+32.7+H9</f>
        <v>86.033333333333331</v>
      </c>
      <c r="J9" s="5">
        <f>INT(I9/20)+1</f>
        <v>5</v>
      </c>
      <c r="K9" s="8"/>
      <c r="L9" s="9">
        <v>0</v>
      </c>
      <c r="M9" s="1"/>
    </row>
    <row r="10" spans="1:13">
      <c r="A10" s="1"/>
      <c r="B10" s="5">
        <v>2</v>
      </c>
      <c r="C10" s="10">
        <v>0</v>
      </c>
      <c r="D10" s="10">
        <f>SUM($C$9:C10)</f>
        <v>0</v>
      </c>
      <c r="E10" s="11">
        <f>$B$7*SIN(D10*2*PI()/360)</f>
        <v>0</v>
      </c>
      <c r="F10" s="11">
        <f>E10+E9</f>
        <v>0</v>
      </c>
      <c r="G10" s="11">
        <f>$B$6*(F9+F10)</f>
        <v>0</v>
      </c>
      <c r="H10" s="11">
        <f>(G9+G10)/2</f>
        <v>0</v>
      </c>
      <c r="I10" s="11">
        <f>(160-H10)/(2*B10+1)+32.7+H10</f>
        <v>64.7</v>
      </c>
      <c r="J10" s="5">
        <f t="shared" ref="J10:J28" si="0">INT(I10/20)+1</f>
        <v>4</v>
      </c>
      <c r="K10" s="8"/>
      <c r="L10" s="9">
        <v>1</v>
      </c>
      <c r="M10" s="1"/>
    </row>
    <row r="11" spans="1:13">
      <c r="A11" s="1"/>
      <c r="B11" s="5">
        <v>3</v>
      </c>
      <c r="C11" s="10">
        <v>0</v>
      </c>
      <c r="D11" s="10">
        <f>SUM($C$9:C11)</f>
        <v>0</v>
      </c>
      <c r="E11" s="11">
        <f t="shared" ref="E11:E28" si="1">$B$7*SIN(D11*2*PI()/360)</f>
        <v>0</v>
      </c>
      <c r="F11" s="11">
        <f>F10+E11</f>
        <v>0</v>
      </c>
      <c r="G11" s="11">
        <f t="shared" ref="G11:G28" si="2">$B$6*(F10+F11)</f>
        <v>0</v>
      </c>
      <c r="H11" s="11">
        <f>(G11-H10)/(B10+1)+H10</f>
        <v>0</v>
      </c>
      <c r="I11" s="11">
        <f t="shared" ref="I11:I28" si="3">(160-H11)/(2*B11+1)+32.7+H11</f>
        <v>55.557142857142864</v>
      </c>
      <c r="J11" s="5">
        <f t="shared" si="0"/>
        <v>3</v>
      </c>
      <c r="K11" s="8"/>
      <c r="L11" s="9">
        <v>2</v>
      </c>
      <c r="M11" s="1"/>
    </row>
    <row r="12" spans="1:13">
      <c r="A12" s="1"/>
      <c r="B12" s="5">
        <v>4</v>
      </c>
      <c r="C12" s="10">
        <v>0</v>
      </c>
      <c r="D12" s="10">
        <f>SUM($C$9:C12)</f>
        <v>0</v>
      </c>
      <c r="E12" s="11">
        <f t="shared" si="1"/>
        <v>0</v>
      </c>
      <c r="F12" s="11">
        <f t="shared" ref="F12:F28" si="4">F11+E12</f>
        <v>0</v>
      </c>
      <c r="G12" s="11">
        <f t="shared" si="2"/>
        <v>0</v>
      </c>
      <c r="H12" s="11">
        <f t="shared" ref="H12:H28" si="5">(G12-H11)/(B11+1)+H11</f>
        <v>0</v>
      </c>
      <c r="I12" s="11">
        <f t="shared" si="3"/>
        <v>50.477777777777781</v>
      </c>
      <c r="J12" s="5">
        <f t="shared" si="0"/>
        <v>3</v>
      </c>
      <c r="K12" s="8"/>
      <c r="L12" s="9">
        <v>3</v>
      </c>
      <c r="M12" s="1"/>
    </row>
    <row r="13" spans="1:13">
      <c r="A13" s="1"/>
      <c r="B13" s="5">
        <v>5</v>
      </c>
      <c r="C13" s="10">
        <v>0</v>
      </c>
      <c r="D13" s="10">
        <f>SUM($C$9:C13)</f>
        <v>0</v>
      </c>
      <c r="E13" s="11">
        <f t="shared" si="1"/>
        <v>0</v>
      </c>
      <c r="F13" s="11">
        <f t="shared" si="4"/>
        <v>0</v>
      </c>
      <c r="G13" s="11">
        <f t="shared" si="2"/>
        <v>0</v>
      </c>
      <c r="H13" s="11">
        <f t="shared" si="5"/>
        <v>0</v>
      </c>
      <c r="I13" s="11">
        <f t="shared" si="3"/>
        <v>47.24545454545455</v>
      </c>
      <c r="J13" s="5">
        <f>INT(I13/20)+1</f>
        <v>3</v>
      </c>
      <c r="K13" s="8"/>
      <c r="L13" s="9">
        <v>4</v>
      </c>
      <c r="M13" s="1"/>
    </row>
    <row r="14" spans="1:13">
      <c r="A14" s="1"/>
      <c r="B14" s="5">
        <v>6</v>
      </c>
      <c r="C14" s="10">
        <v>0</v>
      </c>
      <c r="D14" s="10">
        <f>SUM($C$9:C14)</f>
        <v>0</v>
      </c>
      <c r="E14" s="11">
        <f t="shared" si="1"/>
        <v>0</v>
      </c>
      <c r="F14" s="11">
        <f t="shared" si="4"/>
        <v>0</v>
      </c>
      <c r="G14" s="11">
        <f t="shared" si="2"/>
        <v>0</v>
      </c>
      <c r="H14" s="11">
        <f t="shared" si="5"/>
        <v>0</v>
      </c>
      <c r="I14" s="11">
        <f t="shared" si="3"/>
        <v>45.007692307692309</v>
      </c>
      <c r="J14" s="5">
        <f t="shared" si="0"/>
        <v>3</v>
      </c>
      <c r="K14" s="8"/>
      <c r="L14" s="9">
        <v>5</v>
      </c>
      <c r="M14" s="1"/>
    </row>
    <row r="15" spans="1:13">
      <c r="A15" s="1"/>
      <c r="B15" s="5">
        <v>7</v>
      </c>
      <c r="C15" s="10">
        <v>0</v>
      </c>
      <c r="D15" s="10">
        <f>SUM($C$9:C15)</f>
        <v>0</v>
      </c>
      <c r="E15" s="11">
        <f t="shared" si="1"/>
        <v>0</v>
      </c>
      <c r="F15" s="11">
        <f t="shared" si="4"/>
        <v>0</v>
      </c>
      <c r="G15" s="11">
        <f t="shared" si="2"/>
        <v>0</v>
      </c>
      <c r="H15" s="11">
        <f t="shared" si="5"/>
        <v>0</v>
      </c>
      <c r="I15" s="11">
        <f t="shared" si="3"/>
        <v>43.366666666666667</v>
      </c>
      <c r="J15" s="5">
        <f t="shared" si="0"/>
        <v>3</v>
      </c>
      <c r="K15" s="8"/>
      <c r="L15" s="9">
        <v>7.5</v>
      </c>
      <c r="M15" s="1"/>
    </row>
    <row r="16" spans="1:13">
      <c r="A16" s="1"/>
      <c r="B16" s="5">
        <v>8</v>
      </c>
      <c r="C16" s="10">
        <v>0</v>
      </c>
      <c r="D16" s="10">
        <f>SUM($C$9:C16)</f>
        <v>0</v>
      </c>
      <c r="E16" s="11">
        <f t="shared" si="1"/>
        <v>0</v>
      </c>
      <c r="F16" s="11">
        <f t="shared" si="4"/>
        <v>0</v>
      </c>
      <c r="G16" s="11">
        <f t="shared" si="2"/>
        <v>0</v>
      </c>
      <c r="H16" s="11">
        <f t="shared" si="5"/>
        <v>0</v>
      </c>
      <c r="I16" s="11">
        <f t="shared" si="3"/>
        <v>42.111764705882358</v>
      </c>
      <c r="J16" s="5">
        <f t="shared" si="0"/>
        <v>3</v>
      </c>
      <c r="K16" s="8"/>
      <c r="L16" s="9">
        <v>10</v>
      </c>
      <c r="M16" s="1"/>
    </row>
    <row r="17" spans="1:13">
      <c r="A17" s="1"/>
      <c r="B17" s="5">
        <v>9</v>
      </c>
      <c r="C17" s="10">
        <v>0</v>
      </c>
      <c r="D17" s="10">
        <f>SUM($C$9:C17)</f>
        <v>0</v>
      </c>
      <c r="E17" s="11">
        <f t="shared" si="1"/>
        <v>0</v>
      </c>
      <c r="F17" s="11">
        <f t="shared" si="4"/>
        <v>0</v>
      </c>
      <c r="G17" s="11">
        <f t="shared" si="2"/>
        <v>0</v>
      </c>
      <c r="H17" s="11">
        <f t="shared" si="5"/>
        <v>0</v>
      </c>
      <c r="I17" s="11">
        <f t="shared" si="3"/>
        <v>41.121052631578948</v>
      </c>
      <c r="J17" s="5">
        <f>INT(I17/20)+1</f>
        <v>3</v>
      </c>
      <c r="K17" s="8"/>
      <c r="L17" s="9">
        <v>12.5</v>
      </c>
      <c r="M17" s="1"/>
    </row>
    <row r="18" spans="1:13">
      <c r="A18" s="1"/>
      <c r="B18" s="5">
        <v>10</v>
      </c>
      <c r="C18" s="10">
        <v>0</v>
      </c>
      <c r="D18" s="10">
        <f>SUM($C$9:C18)</f>
        <v>0</v>
      </c>
      <c r="E18" s="11">
        <f t="shared" si="1"/>
        <v>0</v>
      </c>
      <c r="F18" s="11">
        <f t="shared" si="4"/>
        <v>0</v>
      </c>
      <c r="G18" s="11">
        <f t="shared" si="2"/>
        <v>0</v>
      </c>
      <c r="H18" s="11">
        <f t="shared" si="5"/>
        <v>0</v>
      </c>
      <c r="I18" s="11">
        <f t="shared" si="3"/>
        <v>40.319047619047623</v>
      </c>
      <c r="J18" s="5">
        <f t="shared" si="0"/>
        <v>3</v>
      </c>
      <c r="K18" s="8"/>
      <c r="L18" s="9">
        <v>15</v>
      </c>
      <c r="M18" s="1"/>
    </row>
    <row r="19" spans="1:13">
      <c r="A19" s="1"/>
      <c r="B19" s="5">
        <v>11</v>
      </c>
      <c r="C19" s="10">
        <v>0</v>
      </c>
      <c r="D19" s="10">
        <f>SUM($C$9:C19)</f>
        <v>0</v>
      </c>
      <c r="E19" s="11">
        <f t="shared" si="1"/>
        <v>0</v>
      </c>
      <c r="F19" s="11">
        <f t="shared" si="4"/>
        <v>0</v>
      </c>
      <c r="G19" s="11">
        <f t="shared" si="2"/>
        <v>0</v>
      </c>
      <c r="H19" s="11">
        <f t="shared" si="5"/>
        <v>0</v>
      </c>
      <c r="I19" s="11">
        <f t="shared" si="3"/>
        <v>39.65652173913044</v>
      </c>
      <c r="J19" s="5">
        <f t="shared" si="0"/>
        <v>2</v>
      </c>
      <c r="K19" s="8"/>
      <c r="L19" s="9">
        <v>17.5</v>
      </c>
      <c r="M19" s="1"/>
    </row>
    <row r="20" spans="1:13">
      <c r="A20" s="1"/>
      <c r="B20" s="5">
        <v>12</v>
      </c>
      <c r="C20" s="10">
        <v>0</v>
      </c>
      <c r="D20" s="10">
        <f>SUM($C$9:C20)</f>
        <v>0</v>
      </c>
      <c r="E20" s="11">
        <f t="shared" si="1"/>
        <v>0</v>
      </c>
      <c r="F20" s="11">
        <f t="shared" si="4"/>
        <v>0</v>
      </c>
      <c r="G20" s="11">
        <f t="shared" si="2"/>
        <v>0</v>
      </c>
      <c r="H20" s="11">
        <f t="shared" si="5"/>
        <v>0</v>
      </c>
      <c r="I20" s="11">
        <f t="shared" si="3"/>
        <v>39.1</v>
      </c>
      <c r="J20" s="5">
        <f t="shared" si="0"/>
        <v>2</v>
      </c>
      <c r="K20" s="8"/>
      <c r="L20" s="9">
        <v>20</v>
      </c>
      <c r="M20" s="1"/>
    </row>
    <row r="21" spans="1:13">
      <c r="A21" s="1"/>
      <c r="B21" s="5">
        <v>13</v>
      </c>
      <c r="C21" s="10">
        <v>0</v>
      </c>
      <c r="D21" s="10">
        <f>SUM($C$9:C21)</f>
        <v>0</v>
      </c>
      <c r="E21" s="11">
        <f t="shared" si="1"/>
        <v>0</v>
      </c>
      <c r="F21" s="11">
        <f t="shared" si="4"/>
        <v>0</v>
      </c>
      <c r="G21" s="11">
        <f t="shared" si="2"/>
        <v>0</v>
      </c>
      <c r="H21" s="11">
        <f t="shared" si="5"/>
        <v>0</v>
      </c>
      <c r="I21" s="11">
        <f t="shared" si="3"/>
        <v>38.625925925925927</v>
      </c>
      <c r="J21" s="5">
        <f t="shared" si="0"/>
        <v>2</v>
      </c>
      <c r="K21" s="8"/>
      <c r="L21" s="9">
        <v>-2.5</v>
      </c>
      <c r="M21" s="1"/>
    </row>
    <row r="22" spans="1:13">
      <c r="A22" s="1"/>
      <c r="B22" s="5">
        <v>14</v>
      </c>
      <c r="C22" s="10">
        <v>0</v>
      </c>
      <c r="D22" s="10">
        <f>SUM($C$9:C22)</f>
        <v>0</v>
      </c>
      <c r="E22" s="11">
        <f t="shared" si="1"/>
        <v>0</v>
      </c>
      <c r="F22" s="11">
        <f t="shared" si="4"/>
        <v>0</v>
      </c>
      <c r="G22" s="11">
        <f t="shared" si="2"/>
        <v>0</v>
      </c>
      <c r="H22" s="11">
        <f t="shared" si="5"/>
        <v>0</v>
      </c>
      <c r="I22" s="11">
        <f t="shared" si="3"/>
        <v>38.217241379310352</v>
      </c>
      <c r="J22" s="5">
        <f t="shared" si="0"/>
        <v>2</v>
      </c>
      <c r="K22" s="8"/>
      <c r="L22" s="9">
        <v>-5</v>
      </c>
      <c r="M22" s="1"/>
    </row>
    <row r="23" spans="1:13">
      <c r="A23" s="1"/>
      <c r="B23" s="5">
        <v>15</v>
      </c>
      <c r="C23" s="10">
        <v>0</v>
      </c>
      <c r="D23" s="10">
        <f>SUM($C$9:C23)</f>
        <v>0</v>
      </c>
      <c r="E23" s="11">
        <f t="shared" si="1"/>
        <v>0</v>
      </c>
      <c r="F23" s="11">
        <f t="shared" si="4"/>
        <v>0</v>
      </c>
      <c r="G23" s="11">
        <f t="shared" si="2"/>
        <v>0</v>
      </c>
      <c r="H23" s="11">
        <f t="shared" si="5"/>
        <v>0</v>
      </c>
      <c r="I23" s="11">
        <f t="shared" si="3"/>
        <v>37.861290322580651</v>
      </c>
      <c r="J23" s="5">
        <f t="shared" si="0"/>
        <v>2</v>
      </c>
      <c r="K23" s="8"/>
      <c r="L23" s="9">
        <v>-7.5</v>
      </c>
      <c r="M23" s="1"/>
    </row>
    <row r="24" spans="1:13">
      <c r="A24" s="1"/>
      <c r="B24" s="5">
        <v>16</v>
      </c>
      <c r="C24" s="10">
        <v>0</v>
      </c>
      <c r="D24" s="10">
        <f>SUM($C$9:C24)</f>
        <v>0</v>
      </c>
      <c r="E24" s="11">
        <f t="shared" si="1"/>
        <v>0</v>
      </c>
      <c r="F24" s="11">
        <f t="shared" si="4"/>
        <v>0</v>
      </c>
      <c r="G24" s="11">
        <f t="shared" si="2"/>
        <v>0</v>
      </c>
      <c r="H24" s="11">
        <f t="shared" si="5"/>
        <v>0</v>
      </c>
      <c r="I24" s="11">
        <f t="shared" si="3"/>
        <v>37.548484848484854</v>
      </c>
      <c r="J24" s="5">
        <f t="shared" si="0"/>
        <v>2</v>
      </c>
      <c r="K24" s="8"/>
      <c r="L24" s="9">
        <v>-10</v>
      </c>
      <c r="M24" s="1"/>
    </row>
    <row r="25" spans="1:13">
      <c r="A25" s="1"/>
      <c r="B25" s="12">
        <v>17</v>
      </c>
      <c r="C25" s="12">
        <v>0</v>
      </c>
      <c r="D25" s="12">
        <f>SUM($C$9:C25)</f>
        <v>0</v>
      </c>
      <c r="E25" s="13">
        <f t="shared" si="1"/>
        <v>0</v>
      </c>
      <c r="F25" s="13">
        <f t="shared" si="4"/>
        <v>0</v>
      </c>
      <c r="G25" s="13">
        <f t="shared" si="2"/>
        <v>0</v>
      </c>
      <c r="H25" s="13">
        <f t="shared" si="5"/>
        <v>0</v>
      </c>
      <c r="I25" s="13">
        <f t="shared" si="3"/>
        <v>37.271428571428572</v>
      </c>
      <c r="J25" s="12">
        <f t="shared" si="0"/>
        <v>2</v>
      </c>
      <c r="K25" s="8"/>
      <c r="L25" s="9">
        <v>-12.5</v>
      </c>
      <c r="M25" s="1"/>
    </row>
    <row r="26" spans="1:13">
      <c r="A26" s="1"/>
      <c r="B26" s="12">
        <v>18</v>
      </c>
      <c r="C26" s="12">
        <v>0</v>
      </c>
      <c r="D26" s="12">
        <f>SUM($C$9:C26)</f>
        <v>0</v>
      </c>
      <c r="E26" s="13">
        <f t="shared" si="1"/>
        <v>0</v>
      </c>
      <c r="F26" s="13">
        <f t="shared" si="4"/>
        <v>0</v>
      </c>
      <c r="G26" s="13">
        <f t="shared" si="2"/>
        <v>0</v>
      </c>
      <c r="H26" s="13">
        <f t="shared" si="5"/>
        <v>0</v>
      </c>
      <c r="I26" s="13">
        <f t="shared" si="3"/>
        <v>37.024324324324326</v>
      </c>
      <c r="J26" s="12">
        <f t="shared" si="0"/>
        <v>2</v>
      </c>
      <c r="K26" s="8"/>
      <c r="L26" s="9">
        <v>-15</v>
      </c>
      <c r="M26" s="1"/>
    </row>
    <row r="27" spans="1:13">
      <c r="A27" s="1"/>
      <c r="B27" s="12">
        <v>19</v>
      </c>
      <c r="C27" s="12">
        <v>0</v>
      </c>
      <c r="D27" s="12">
        <f>SUM($C$9:C27)</f>
        <v>0</v>
      </c>
      <c r="E27" s="13">
        <f t="shared" si="1"/>
        <v>0</v>
      </c>
      <c r="F27" s="13">
        <f t="shared" si="4"/>
        <v>0</v>
      </c>
      <c r="G27" s="13">
        <f t="shared" si="2"/>
        <v>0</v>
      </c>
      <c r="H27" s="13">
        <f t="shared" si="5"/>
        <v>0</v>
      </c>
      <c r="I27" s="13">
        <f t="shared" si="3"/>
        <v>36.802564102564105</v>
      </c>
      <c r="J27" s="12">
        <f t="shared" si="0"/>
        <v>2</v>
      </c>
      <c r="K27" s="8"/>
      <c r="L27" s="9">
        <v>-17.5</v>
      </c>
      <c r="M27" s="1"/>
    </row>
    <row r="28" spans="1:13">
      <c r="A28" s="1"/>
      <c r="B28" s="12">
        <v>20</v>
      </c>
      <c r="C28" s="12">
        <v>0</v>
      </c>
      <c r="D28" s="12">
        <f>SUM($C$9:C28)</f>
        <v>0</v>
      </c>
      <c r="E28" s="13">
        <f t="shared" si="1"/>
        <v>0</v>
      </c>
      <c r="F28" s="13">
        <f t="shared" si="4"/>
        <v>0</v>
      </c>
      <c r="G28" s="13">
        <f t="shared" si="2"/>
        <v>0</v>
      </c>
      <c r="H28" s="13">
        <f t="shared" si="5"/>
        <v>0</v>
      </c>
      <c r="I28" s="13">
        <f t="shared" si="3"/>
        <v>36.60243902439025</v>
      </c>
      <c r="J28" s="12">
        <f t="shared" si="0"/>
        <v>2</v>
      </c>
      <c r="K28" s="8"/>
      <c r="L28" s="9">
        <v>-20</v>
      </c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 t="s">
        <v>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sheetProtection algorithmName="SHA-512" hashValue="NZRoC7083U0nHUa2TaQFB9J01U50HnFQCzwfQnwDsJvGO+GurvwoiMOQ3i4dVUGACUt3rmWWFgF4pSA3c0x8oA==" saltValue="RfYyib1INSji+w8WU3LQsg==" spinCount="100000" sheet="1" objects="1" scenarios="1"/>
  <protectedRanges>
    <protectedRange sqref="C10:C28" name="Angles"/>
  </protectedRange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A1A52F77E5FF4CBEF6937DFE4F5814" ma:contentTypeVersion="9" ma:contentTypeDescription="Ein neues Dokument erstellen." ma:contentTypeScope="" ma:versionID="437ead4ac2467bea5fd693c2c2497d5e">
  <xsd:schema xmlns:xsd="http://www.w3.org/2001/XMLSchema" xmlns:xs="http://www.w3.org/2001/XMLSchema" xmlns:p="http://schemas.microsoft.com/office/2006/metadata/properties" xmlns:ns2="6cdb9307-3d78-4682-916a-41cd94dd4746" targetNamespace="http://schemas.microsoft.com/office/2006/metadata/properties" ma:root="true" ma:fieldsID="37cba3f14b18989d73334a3271c890ca" ns2:_="">
    <xsd:import namespace="6cdb9307-3d78-4682-916a-41cd94dd474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b9307-3d78-4682-916a-41cd94dd474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4f721fe-0169-4a61-ac4f-8ca9d33d25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b9307-3d78-4682-916a-41cd94dd47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4DCBD1-B19C-4D57-924A-E36CD2FF314D}"/>
</file>

<file path=customXml/itemProps2.xml><?xml version="1.0" encoding="utf-8"?>
<ds:datastoreItem xmlns:ds="http://schemas.openxmlformats.org/officeDocument/2006/customXml" ds:itemID="{D046F61C-E591-4C34-BC15-393148DE951C}"/>
</file>

<file path=customXml/itemProps3.xml><?xml version="1.0" encoding="utf-8"?>
<ds:datastoreItem xmlns:ds="http://schemas.openxmlformats.org/officeDocument/2006/customXml" ds:itemID="{62E03FEB-338A-471B-9AE5-5B9E806BE0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KF051</dc:creator>
  <cp:lastModifiedBy>Tobias Wörz</cp:lastModifiedBy>
  <dcterms:created xsi:type="dcterms:W3CDTF">2023-05-12T11:15:00Z</dcterms:created>
  <dcterms:modified xsi:type="dcterms:W3CDTF">2025-02-25T15:32:49Z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2052-12.1.0.17147</vt:lpwstr>
  </property>
  <property fmtid="{D5CDD505-2E9C-101B-9397-08002B2CF9AE}" pid="4" name="ContentTypeId">
    <vt:lpwstr>0x01010077A1A52F77E5FF4CBEF6937DFE4F5814</vt:lpwstr>
  </property>
</Properties>
</file>